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ea26eef993e17b5/Área de Trabalho/Iscas/Isca 1/"/>
    </mc:Choice>
  </mc:AlternateContent>
  <xr:revisionPtr revIDLastSave="2" documentId="13_ncr:1_{107671F3-52DF-E84D-89CA-ED1FFC6BF2A6}" xr6:coauthVersionLast="47" xr6:coauthVersionMax="47" xr10:uidLastSave="{40062FD5-056E-402B-AD29-A96C9B948083}"/>
  <bookViews>
    <workbookView xWindow="-108" yWindow="-108" windowWidth="23256" windowHeight="12456" xr2:uid="{A8C5950C-9419-724D-A402-B5AA6ED48C63}"/>
  </bookViews>
  <sheets>
    <sheet name="Comece aqui " sheetId="2" r:id="rId1"/>
    <sheet name="Hora-Clínica" sheetId="1" r:id="rId2"/>
    <sheet name="Consultoria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7" i="1" s="1"/>
  <c r="C7" i="1"/>
  <c r="C8" i="1" s="1"/>
  <c r="J38" i="1" s="1"/>
  <c r="J40" i="1" s="1"/>
  <c r="G32" i="1" l="1"/>
  <c r="G28" i="1"/>
  <c r="J30" i="1"/>
  <c r="F31" i="1"/>
  <c r="G31" i="1"/>
  <c r="G33" i="1" s="1"/>
  <c r="F32" i="1"/>
  <c r="G27" i="1"/>
  <c r="F28" i="1"/>
  <c r="F34" i="1" s="1"/>
  <c r="G29" i="1" l="1"/>
  <c r="F33" i="1"/>
  <c r="F29" i="1"/>
  <c r="F30" i="1"/>
  <c r="F36" i="1" s="1"/>
  <c r="G30" i="1"/>
  <c r="G34" i="1"/>
  <c r="G36" i="1" l="1"/>
  <c r="J29" i="1" s="1"/>
  <c r="J36" i="1" s="1"/>
  <c r="J41" i="1" s="1"/>
  <c r="J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leandro silva</author>
  </authors>
  <commentList>
    <comment ref="B3" authorId="0" shapeId="0" xr:uid="{00F250C8-182F-B642-8C9E-D067551F3143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Preencha quantas cadeiras você tem ativas na sua clínica, mesmo que esteja ociosa.
</t>
        </r>
      </text>
    </comment>
    <comment ref="E3" authorId="0" shapeId="0" xr:uid="{AD8FB94D-13CF-CE4C-88C5-BCC7732045FC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Anote o nome e valor no holerite de pagamento do colaborador.</t>
        </r>
      </text>
    </comment>
    <comment ref="I4" authorId="0" shapeId="0" xr:uid="{59589F29-D169-2843-8582-5C8BD9C79FBF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Liste o seu gasto total médio na clínica.
Abaixo temos alguns exemplos de gastos.
Exemplo: Para manter a sua clínica sem prejuízo, preciso tenho uma gastos total em torno de R$20.000.</t>
        </r>
      </text>
    </comment>
    <comment ref="B10" authorId="0" shapeId="0" xr:uid="{DFE40704-F003-A243-8474-069E8FEF0D72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 seu software poderá fornecer essa informação ou você irá calcular com base na sua agenda:
Ex: 
Tenho disponível 8 horas de atendimento por dia, sendo assim 160 horas no mês, analisando minha agenda identifiquei que tive 70 horários vazios sem atendimento. 
Calculando 70/160 teremos uma taxa de ocupação de 43%.
</t>
        </r>
      </text>
    </comment>
    <comment ref="I39" authorId="0" shapeId="0" xr:uid="{0BE6D4C2-0B2A-804C-94AC-C907025C2786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Esse será o valor se você utilizasse 100% da sua estrutura.</t>
        </r>
      </text>
    </comment>
    <comment ref="I41" authorId="0" shapeId="0" xr:uid="{D574B238-1672-E744-A326-D12122AB10BD}">
      <text>
        <r>
          <rPr>
            <b/>
            <sz val="10"/>
            <color rgb="FF000000"/>
            <rFont val="Tahoma"/>
            <family val="2"/>
          </rPr>
          <t>leandro silva: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Esse é o valor atual considerando sua taxa de ocupação.</t>
        </r>
      </text>
    </comment>
  </commentList>
</comments>
</file>

<file path=xl/sharedStrings.xml><?xml version="1.0" encoding="utf-8"?>
<sst xmlns="http://schemas.openxmlformats.org/spreadsheetml/2006/main" count="87" uniqueCount="76">
  <si>
    <t>PJ</t>
  </si>
  <si>
    <t>CÁLCULO HORA CLÍNICA</t>
  </si>
  <si>
    <t>PF</t>
  </si>
  <si>
    <t>&lt;&lt; SELECIONE O TIPO DA SUA EMPRESA</t>
  </si>
  <si>
    <t xml:space="preserve">QTDE. DE CADEIRAS </t>
  </si>
  <si>
    <t>NOME</t>
  </si>
  <si>
    <t>SALÁRIO</t>
  </si>
  <si>
    <t>DESCRIÇÃO DAS DESPESAS</t>
  </si>
  <si>
    <t>VALOR</t>
  </si>
  <si>
    <t>QTDE. DE HORAS POR DIA</t>
  </si>
  <si>
    <t xml:space="preserve">Eliane </t>
  </si>
  <si>
    <t>PRÓ-LABORE</t>
  </si>
  <si>
    <t>QTDE. DE DIAS POR SEMANA</t>
  </si>
  <si>
    <t xml:space="preserve">Marcia </t>
  </si>
  <si>
    <t>ALUGUEL</t>
  </si>
  <si>
    <t>QTDE. DE HORAS POR SEMANA</t>
  </si>
  <si>
    <t>Pró Labore</t>
  </si>
  <si>
    <t>CONDOMÍNIO</t>
  </si>
  <si>
    <t>QTDE. DE HORAS POR MÊS</t>
  </si>
  <si>
    <t xml:space="preserve">IMPOSTOS </t>
  </si>
  <si>
    <t>ANUIDADE CRO</t>
  </si>
  <si>
    <t xml:space="preserve">TAXA DE OCUPAÇÃO </t>
  </si>
  <si>
    <t>TELEFONE</t>
  </si>
  <si>
    <t>ENERGIA</t>
  </si>
  <si>
    <t>INTERNET</t>
  </si>
  <si>
    <t>FAXINEIRA</t>
  </si>
  <si>
    <t>MANUTENÇÃO CONSULTÓRIO</t>
  </si>
  <si>
    <t>MARKETING E PROPAGANDA</t>
  </si>
  <si>
    <t>JURÍDICO</t>
  </si>
  <si>
    <t xml:space="preserve">CONTADOR </t>
  </si>
  <si>
    <t>SISTEMA INFORMÁTICA</t>
  </si>
  <si>
    <t>MATERIAL ESCRITÓRIO</t>
  </si>
  <si>
    <t>MATERIAL LIMPEZA</t>
  </si>
  <si>
    <t xml:space="preserve">ESTACIONAMENTO </t>
  </si>
  <si>
    <t>TAXA LIXO</t>
  </si>
  <si>
    <t>IPTU</t>
  </si>
  <si>
    <t>ALVARÁS</t>
  </si>
  <si>
    <t>TOTAL</t>
  </si>
  <si>
    <t>OUTROS</t>
  </si>
  <si>
    <t>PJ (SIMPLES NACIONAL)</t>
  </si>
  <si>
    <t>TAXA MANUTENÇÃO CONTA CORRENTE</t>
  </si>
  <si>
    <t>INSS S/FOLHA</t>
  </si>
  <si>
    <t>SEGURO</t>
  </si>
  <si>
    <t>13o SALÁRIO</t>
  </si>
  <si>
    <t>ALUGUEL MÁQUINA  CARTÃO</t>
  </si>
  <si>
    <t>INSS S/FERIAS</t>
  </si>
  <si>
    <t>ENCARGOS E PROVISÕES</t>
  </si>
  <si>
    <t>&lt;&lt; NÃO ALTERAR</t>
  </si>
  <si>
    <t>INSS S/13o SALÁRIO</t>
  </si>
  <si>
    <t>SALÁRIOS FUNCIONÁRIOS</t>
  </si>
  <si>
    <t>FERIAS 1/3 FERIAS</t>
  </si>
  <si>
    <t>DEPRECIAÇÃO (10%)</t>
  </si>
  <si>
    <t>FGTS</t>
  </si>
  <si>
    <t>FGTS S/FERIAS</t>
  </si>
  <si>
    <t>FGTS S/13o SALÁRIO</t>
  </si>
  <si>
    <t>TOTAL PJ</t>
  </si>
  <si>
    <t>QTDE. DE HORAS DISPONÍVEIS</t>
  </si>
  <si>
    <t>VALOR POR HORA</t>
  </si>
  <si>
    <t>OCUPAÇÃO</t>
  </si>
  <si>
    <t>VALOR POR HORA TRABALHADA</t>
  </si>
  <si>
    <t>1. QUANTIDADE DE HORAS DISPONÍVEIS</t>
  </si>
  <si>
    <t>2. RELAÇÃO FUNCIONÁRIOS</t>
  </si>
  <si>
    <t>3. SELECIONE O TIPO DE EMPRESA &gt;&gt;</t>
  </si>
  <si>
    <t>Comece aqui--&gt;&gt;&gt; Preencher somente em amarelo</t>
  </si>
  <si>
    <t>EQUIPE</t>
  </si>
  <si>
    <t xml:space="preserve">CRM </t>
  </si>
  <si>
    <t xml:space="preserve">PREÇO </t>
  </si>
  <si>
    <t>VENDAS</t>
  </si>
  <si>
    <t xml:space="preserve">BRANDIGN </t>
  </si>
  <si>
    <t xml:space="preserve">CAPTAÇÃO </t>
  </si>
  <si>
    <t xml:space="preserve">NÃO </t>
  </si>
  <si>
    <t>Garanta que sua clínica mantenha uma saúde financeira equilibrada ao evitar preços abaixo do mercado. Entenda até onde é viável praticar certos preços ou quando é melhor não fechar o tratamento.</t>
  </si>
  <si>
    <t>Calule sua Hora-Clínica</t>
  </si>
  <si>
    <t>AGENDE UMA REUNIÃO</t>
  </si>
  <si>
    <t>Quer que sobre pelo menos R$30.000,00 todos os meses na sua clínica?</t>
  </si>
  <si>
    <t>Faça uma consultoria diagnóstica gratuita com um de nossos especialistas e descubra: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</si>
</sst>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0.0%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2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Arial"/>
      <family val="2"/>
    </font>
    <font>
      <b/>
      <sz val="9"/>
      <color rgb="FFFF000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rgb="FF00206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8"/>
      <color theme="0"/>
      <name val="Arial"/>
      <family val="2"/>
    </font>
    <font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164" fontId="1" fillId="2" borderId="0" xfId="1" applyFont="1" applyFill="1"/>
    <xf numFmtId="164" fontId="1" fillId="2" borderId="0" xfId="1" applyFont="1" applyFill="1" applyAlignment="1">
      <alignment horizontal="center"/>
    </xf>
    <xf numFmtId="0" fontId="2" fillId="3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right"/>
    </xf>
    <xf numFmtId="0" fontId="6" fillId="4" borderId="5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164" fontId="2" fillId="5" borderId="7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6" fillId="6" borderId="5" xfId="0" applyFont="1" applyFill="1" applyBorder="1"/>
    <xf numFmtId="164" fontId="5" fillId="4" borderId="5" xfId="1" applyFont="1" applyFill="1" applyBorder="1"/>
    <xf numFmtId="0" fontId="6" fillId="2" borderId="5" xfId="0" applyFont="1" applyFill="1" applyBorder="1" applyAlignment="1">
      <alignment horizontal="left"/>
    </xf>
    <xf numFmtId="164" fontId="5" fillId="4" borderId="5" xfId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7" borderId="5" xfId="0" applyFont="1" applyFill="1" applyBorder="1" applyAlignment="1">
      <alignment horizontal="right"/>
    </xf>
    <xf numFmtId="0" fontId="6" fillId="7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 vertical="center"/>
    </xf>
    <xf numFmtId="164" fontId="5" fillId="4" borderId="5" xfId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3" borderId="5" xfId="0" applyFont="1" applyFill="1" applyBorder="1"/>
    <xf numFmtId="164" fontId="7" fillId="3" borderId="5" xfId="1" applyFont="1" applyFill="1" applyBorder="1"/>
    <xf numFmtId="0" fontId="1" fillId="2" borderId="0" xfId="0" applyFont="1" applyFill="1" applyAlignment="1">
      <alignment horizontal="center"/>
    </xf>
    <xf numFmtId="0" fontId="6" fillId="2" borderId="1" xfId="0" quotePrefix="1" applyFont="1" applyFill="1" applyBorder="1" applyAlignment="1">
      <alignment horizontal="left"/>
    </xf>
    <xf numFmtId="9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2" fillId="5" borderId="5" xfId="0" applyFont="1" applyFill="1" applyBorder="1"/>
    <xf numFmtId="164" fontId="8" fillId="6" borderId="5" xfId="1" applyFont="1" applyFill="1" applyBorder="1"/>
    <xf numFmtId="0" fontId="6" fillId="2" borderId="5" xfId="0" quotePrefix="1" applyFont="1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164" fontId="5" fillId="7" borderId="5" xfId="1" applyFont="1" applyFill="1" applyBorder="1" applyAlignment="1">
      <alignment horizontal="center"/>
    </xf>
    <xf numFmtId="0" fontId="1" fillId="2" borderId="0" xfId="0" applyFont="1" applyFill="1"/>
    <xf numFmtId="164" fontId="5" fillId="7" borderId="9" xfId="1" applyFont="1" applyFill="1" applyBorder="1" applyAlignment="1">
      <alignment horizontal="center" vertical="center"/>
    </xf>
    <xf numFmtId="0" fontId="2" fillId="3" borderId="5" xfId="0" applyFont="1" applyFill="1" applyBorder="1"/>
    <xf numFmtId="44" fontId="2" fillId="3" borderId="5" xfId="0" applyNumberFormat="1" applyFont="1" applyFill="1" applyBorder="1"/>
    <xf numFmtId="0" fontId="7" fillId="3" borderId="1" xfId="0" applyFont="1" applyFill="1" applyBorder="1" applyAlignment="1">
      <alignment horizontal="center"/>
    </xf>
    <xf numFmtId="164" fontId="7" fillId="3" borderId="5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2" borderId="5" xfId="1" applyNumberFormat="1" applyFont="1" applyFill="1" applyBorder="1" applyAlignment="1">
      <alignment horizontal="center"/>
    </xf>
    <xf numFmtId="164" fontId="10" fillId="6" borderId="5" xfId="1" applyFont="1" applyFill="1" applyBorder="1" applyAlignment="1">
      <alignment horizontal="center"/>
    </xf>
    <xf numFmtId="1" fontId="9" fillId="2" borderId="5" xfId="1" applyNumberFormat="1" applyFont="1" applyFill="1" applyBorder="1" applyAlignment="1">
      <alignment horizontal="center"/>
    </xf>
    <xf numFmtId="0" fontId="6" fillId="4" borderId="0" xfId="0" applyFont="1" applyFill="1"/>
    <xf numFmtId="0" fontId="0" fillId="4" borderId="0" xfId="0" applyFill="1" applyAlignment="1">
      <alignment horizontal="center"/>
    </xf>
    <xf numFmtId="0" fontId="0" fillId="3" borderId="0" xfId="0" applyFill="1"/>
    <xf numFmtId="0" fontId="14" fillId="3" borderId="0" xfId="0" applyFont="1" applyFill="1" applyAlignment="1">
      <alignment horizontal="center"/>
    </xf>
    <xf numFmtId="0" fontId="0" fillId="8" borderId="0" xfId="0" applyFill="1"/>
    <xf numFmtId="0" fontId="15" fillId="3" borderId="0" xfId="0" applyFont="1" applyFill="1" applyAlignment="1">
      <alignment vertical="center"/>
    </xf>
    <xf numFmtId="9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9" fontId="19" fillId="3" borderId="0" xfId="0" applyNumberFormat="1" applyFont="1" applyFill="1" applyAlignment="1">
      <alignment horizontal="center"/>
    </xf>
    <xf numFmtId="44" fontId="0" fillId="3" borderId="0" xfId="0" applyNumberFormat="1" applyFill="1"/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Hora-Cl&#237;nica'!A1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goeducacao.com/mentoria-lets-go-aplicacao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728663</xdr:colOff>
      <xdr:row>14</xdr:row>
      <xdr:rowOff>14286</xdr:rowOff>
    </xdr:from>
    <xdr:to>
      <xdr:col>3</xdr:col>
      <xdr:colOff>728663</xdr:colOff>
      <xdr:row>15</xdr:row>
      <xdr:rowOff>109205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FB8F5A-A2DE-0A43-BB45-537DC8026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0563" y="3252786"/>
          <a:ext cx="0" cy="221919"/>
        </a:xfrm>
        <a:prstGeom prst="rect">
          <a:avLst/>
        </a:prstGeom>
      </xdr:spPr>
    </xdr:pic>
    <xdr:clientData/>
  </xdr:twoCellAnchor>
  <xdr:twoCellAnchor>
    <xdr:from>
      <xdr:col>3</xdr:col>
      <xdr:colOff>128588</xdr:colOff>
      <xdr:row>10</xdr:row>
      <xdr:rowOff>152400</xdr:rowOff>
    </xdr:from>
    <xdr:to>
      <xdr:col>4</xdr:col>
      <xdr:colOff>76200</xdr:colOff>
      <xdr:row>12</xdr:row>
      <xdr:rowOff>185737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E5E1E-0568-574E-990B-43739ED6A1A5}"/>
            </a:ext>
          </a:extLst>
        </xdr:cNvPr>
        <xdr:cNvSpPr/>
      </xdr:nvSpPr>
      <xdr:spPr>
        <a:xfrm>
          <a:off x="1360488" y="2578100"/>
          <a:ext cx="1839912" cy="439737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/>
            <a:t>FAÇA SEU DIAGNÓSTICO </a:t>
          </a:r>
        </a:p>
      </xdr:txBody>
    </xdr:sp>
    <xdr:clientData/>
  </xdr:twoCellAnchor>
  <xdr:twoCellAnchor editAs="oneCell">
    <xdr:from>
      <xdr:col>3</xdr:col>
      <xdr:colOff>398720</xdr:colOff>
      <xdr:row>14</xdr:row>
      <xdr:rowOff>36920</xdr:rowOff>
    </xdr:from>
    <xdr:to>
      <xdr:col>3</xdr:col>
      <xdr:colOff>398720</xdr:colOff>
      <xdr:row>15</xdr:row>
      <xdr:rowOff>150037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21C0354-1639-DA44-8CD6-99C69D094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117" t="22869" b="10602"/>
        <a:stretch/>
      </xdr:blipFill>
      <xdr:spPr>
        <a:xfrm>
          <a:off x="1630620" y="3275420"/>
          <a:ext cx="1307780" cy="240117"/>
        </a:xfrm>
        <a:prstGeom prst="rect">
          <a:avLst/>
        </a:prstGeom>
      </xdr:spPr>
    </xdr:pic>
    <xdr:clientData/>
  </xdr:twoCellAnchor>
  <xdr:twoCellAnchor editAs="oneCell">
    <xdr:from>
      <xdr:col>3</xdr:col>
      <xdr:colOff>469347</xdr:colOff>
      <xdr:row>0</xdr:row>
      <xdr:rowOff>69022</xdr:rowOff>
    </xdr:from>
    <xdr:to>
      <xdr:col>3</xdr:col>
      <xdr:colOff>1704650</xdr:colOff>
      <xdr:row>1</xdr:row>
      <xdr:rowOff>89589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5996601-E694-7044-9AB2-52DCC74A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836" y="69022"/>
          <a:ext cx="1235303" cy="200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0</xdr:rowOff>
    </xdr:from>
    <xdr:to>
      <xdr:col>9</xdr:col>
      <xdr:colOff>590897</xdr:colOff>
      <xdr:row>2</xdr:row>
      <xdr:rowOff>91441</xdr:rowOff>
    </xdr:to>
    <xdr:sp macro="" textlink="">
      <xdr:nvSpPr>
        <xdr:cNvPr id="2" name="Gráfico 18">
          <a:extLst>
            <a:ext uri="{FF2B5EF4-FFF2-40B4-BE49-F238E27FC236}">
              <a16:creationId xmlns:a16="http://schemas.microsoft.com/office/drawing/2014/main" id="{114CCED5-8D39-8048-8D9F-A1B2E7F11705}"/>
            </a:ext>
          </a:extLst>
        </xdr:cNvPr>
        <xdr:cNvSpPr>
          <a:spLocks noChangeAspect="1" noChangeArrowheads="1"/>
        </xdr:cNvSpPr>
      </xdr:nvSpPr>
      <xdr:spPr bwMode="auto">
        <a:xfrm>
          <a:off x="11023600" y="419100"/>
          <a:ext cx="590897" cy="256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430306</xdr:colOff>
      <xdr:row>0</xdr:row>
      <xdr:rowOff>98612</xdr:rowOff>
    </xdr:from>
    <xdr:to>
      <xdr:col>5</xdr:col>
      <xdr:colOff>131449</xdr:colOff>
      <xdr:row>0</xdr:row>
      <xdr:rowOff>298636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3F784B-C131-C143-B182-F97620E38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3206" y="98612"/>
          <a:ext cx="1237843" cy="200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166687</xdr:rowOff>
    </xdr:from>
    <xdr:to>
      <xdr:col>0</xdr:col>
      <xdr:colOff>119063</xdr:colOff>
      <xdr:row>2</xdr:row>
      <xdr:rowOff>58088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C4C427-BB5A-924A-8E60-BD004B593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66687"/>
          <a:ext cx="1231900" cy="221601"/>
        </a:xfrm>
        <a:prstGeom prst="rect">
          <a:avLst/>
        </a:prstGeom>
      </xdr:spPr>
    </xdr:pic>
    <xdr:clientData/>
  </xdr:twoCellAnchor>
  <xdr:twoCellAnchor>
    <xdr:from>
      <xdr:col>0</xdr:col>
      <xdr:colOff>351692</xdr:colOff>
      <xdr:row>11</xdr:row>
      <xdr:rowOff>185615</xdr:rowOff>
    </xdr:from>
    <xdr:to>
      <xdr:col>6</xdr:col>
      <xdr:colOff>468923</xdr:colOff>
      <xdr:row>13</xdr:row>
      <xdr:rowOff>86804</xdr:rowOff>
    </xdr:to>
    <xdr:sp macro="" textlink="">
      <xdr:nvSpPr>
        <xdr:cNvPr id="3" name="CaixaDeTexto 3">
          <a:extLst>
            <a:ext uri="{FF2B5EF4-FFF2-40B4-BE49-F238E27FC236}">
              <a16:creationId xmlns:a16="http://schemas.microsoft.com/office/drawing/2014/main" id="{4C478AA8-D78C-F443-8ED8-FD20D9370BA5}"/>
            </a:ext>
          </a:extLst>
        </xdr:cNvPr>
        <xdr:cNvSpPr txBox="1"/>
      </xdr:nvSpPr>
      <xdr:spPr>
        <a:xfrm>
          <a:off x="351692" y="4630615"/>
          <a:ext cx="6530731" cy="307589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/>
            <a:t>Cresça </a:t>
          </a:r>
          <a:r>
            <a:rPr lang="pt-BR" sz="1400" b="1">
              <a:solidFill>
                <a:srgbClr val="002060"/>
              </a:solidFill>
            </a:rPr>
            <a:t>05 anos </a:t>
          </a:r>
          <a:r>
            <a:rPr lang="pt-BR" sz="1400"/>
            <a:t>em </a:t>
          </a:r>
          <a:r>
            <a:rPr lang="pt-BR" sz="1400" b="1">
              <a:solidFill>
                <a:srgbClr val="002060"/>
              </a:solidFill>
            </a:rPr>
            <a:t>12 meses</a:t>
          </a:r>
          <a:r>
            <a:rPr lang="pt-BR" sz="1400"/>
            <a:t>, com um sócio oculto fazendo o trabalho chato para você.</a:t>
          </a:r>
        </a:p>
      </xdr:txBody>
    </xdr:sp>
    <xdr:clientData/>
  </xdr:twoCellAnchor>
  <xdr:twoCellAnchor>
    <xdr:from>
      <xdr:col>0</xdr:col>
      <xdr:colOff>380999</xdr:colOff>
      <xdr:row>14</xdr:row>
      <xdr:rowOff>39077</xdr:rowOff>
    </xdr:from>
    <xdr:to>
      <xdr:col>6</xdr:col>
      <xdr:colOff>449384</xdr:colOff>
      <xdr:row>17</xdr:row>
      <xdr:rowOff>156307</xdr:rowOff>
    </xdr:to>
    <xdr:sp macro="" textlink="">
      <xdr:nvSpPr>
        <xdr:cNvPr id="4" name="CaixaDeTexto 4">
          <a:extLst>
            <a:ext uri="{FF2B5EF4-FFF2-40B4-BE49-F238E27FC236}">
              <a16:creationId xmlns:a16="http://schemas.microsoft.com/office/drawing/2014/main" id="{124EC58F-9707-5945-98EE-9B8885FEE9D7}"/>
            </a:ext>
          </a:extLst>
        </xdr:cNvPr>
        <xdr:cNvSpPr txBox="1"/>
      </xdr:nvSpPr>
      <xdr:spPr>
        <a:xfrm>
          <a:off x="380999" y="5093677"/>
          <a:ext cx="6481885" cy="72683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>
              <a:solidFill>
                <a:schemeClr val="bg1"/>
              </a:solidFill>
            </a:rPr>
            <a:t>Eu e meu time de especialistas estaremos ao seu lado para implementar nossa metodologia que aumentará o seu lucro, sem te sobrecarregar.</a:t>
          </a:r>
        </a:p>
      </xdr:txBody>
    </xdr:sp>
    <xdr:clientData/>
  </xdr:twoCellAnchor>
  <xdr:twoCellAnchor editAs="oneCell">
    <xdr:from>
      <xdr:col>3</xdr:col>
      <xdr:colOff>976923</xdr:colOff>
      <xdr:row>25</xdr:row>
      <xdr:rowOff>127000</xdr:rowOff>
    </xdr:from>
    <xdr:to>
      <xdr:col>3</xdr:col>
      <xdr:colOff>976923</xdr:colOff>
      <xdr:row>26</xdr:row>
      <xdr:rowOff>164124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44F6114-C3E2-034F-9518-49B1DA4DE8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117" t="22869" b="10602"/>
        <a:stretch/>
      </xdr:blipFill>
      <xdr:spPr>
        <a:xfrm>
          <a:off x="2996223" y="7010400"/>
          <a:ext cx="891372" cy="164124"/>
        </a:xfrm>
        <a:prstGeom prst="rect">
          <a:avLst/>
        </a:prstGeom>
      </xdr:spPr>
    </xdr:pic>
    <xdr:clientData/>
  </xdr:twoCellAnchor>
  <xdr:twoCellAnchor>
    <xdr:from>
      <xdr:col>3</xdr:col>
      <xdr:colOff>351692</xdr:colOff>
      <xdr:row>21</xdr:row>
      <xdr:rowOff>175847</xdr:rowOff>
    </xdr:from>
    <xdr:to>
      <xdr:col>3</xdr:col>
      <xdr:colOff>2422769</xdr:colOff>
      <xdr:row>23</xdr:row>
      <xdr:rowOff>185615</xdr:rowOff>
    </xdr:to>
    <xdr:sp macro="" textlink="">
      <xdr:nvSpPr>
        <xdr:cNvPr id="6" name="Retângulo Arredond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9FF3993-4ADA-F049-AD62-B9FCD5D75F62}"/>
            </a:ext>
          </a:extLst>
        </xdr:cNvPr>
        <xdr:cNvSpPr/>
      </xdr:nvSpPr>
      <xdr:spPr>
        <a:xfrm>
          <a:off x="2370992" y="6246447"/>
          <a:ext cx="2071077" cy="416168"/>
        </a:xfrm>
        <a:prstGeom prst="roundRect">
          <a:avLst/>
        </a:prstGeom>
        <a:solidFill>
          <a:schemeClr val="accent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0" kern="1200"/>
            <a:t>PREENCHER FORMULÁRIO </a:t>
          </a:r>
        </a:p>
        <a:p>
          <a:pPr algn="ctr"/>
          <a:endParaRPr lang="pt-BR" sz="1100" b="0" kern="1200"/>
        </a:p>
        <a:p>
          <a:pPr algn="ctr"/>
          <a:endParaRPr lang="pt-BR" sz="1100" b="0" kern="1200"/>
        </a:p>
      </xdr:txBody>
    </xdr:sp>
    <xdr:clientData/>
  </xdr:twoCellAnchor>
  <xdr:twoCellAnchor editAs="oneCell">
    <xdr:from>
      <xdr:col>3</xdr:col>
      <xdr:colOff>76200</xdr:colOff>
      <xdr:row>2</xdr:row>
      <xdr:rowOff>12700</xdr:rowOff>
    </xdr:from>
    <xdr:to>
      <xdr:col>3</xdr:col>
      <xdr:colOff>2821332</xdr:colOff>
      <xdr:row>3</xdr:row>
      <xdr:rowOff>177800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11FA622-52B8-AB4D-89B4-DC0E4F312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0" y="342900"/>
          <a:ext cx="2745132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4B3E4-914E-8244-A382-15E07D333E5D}">
  <dimension ref="A1:XFC16"/>
  <sheetViews>
    <sheetView tabSelected="1" zoomScale="184" workbookViewId="0">
      <selection activeCell="F13" sqref="F13"/>
    </sheetView>
  </sheetViews>
  <sheetFormatPr defaultColWidth="0" defaultRowHeight="16.8" customHeight="1" zeroHeight="1" x14ac:dyDescent="0.25"/>
  <cols>
    <col min="1" max="1" width="3.77734375" style="55" customWidth="1"/>
    <col min="2" max="2" width="3.44140625" style="55" customWidth="1"/>
    <col min="3" max="3" width="8.77734375" style="55" customWidth="1"/>
    <col min="4" max="4" width="24.77734375" style="55" customWidth="1"/>
    <col min="5" max="5" width="11" style="55" customWidth="1"/>
    <col min="6" max="6" width="8.77734375" style="55" customWidth="1"/>
    <col min="7" max="7" width="5.33203125" style="55" customWidth="1"/>
    <col min="8" max="14" width="8.77734375" style="55" hidden="1"/>
    <col min="15" max="15" width="12.77734375" style="55" hidden="1"/>
    <col min="16" max="16" width="0" style="55" hidden="1"/>
    <col min="17" max="16383" width="8.77734375" style="55" hidden="1"/>
    <col min="16384" max="16384" width="1.33203125" style="55" hidden="1"/>
  </cols>
  <sheetData>
    <row r="1" spans="1:16" ht="13.2" x14ac:dyDescent="0.25">
      <c r="A1" s="53"/>
      <c r="B1" s="53"/>
      <c r="C1" s="53"/>
      <c r="D1" s="54"/>
      <c r="E1" s="53"/>
      <c r="F1" s="53"/>
      <c r="G1" s="53"/>
    </row>
    <row r="2" spans="1:16" ht="13.2" x14ac:dyDescent="0.25">
      <c r="A2" s="53"/>
      <c r="B2" s="53"/>
      <c r="C2" s="53"/>
      <c r="D2" s="53"/>
      <c r="E2" s="53"/>
      <c r="F2" s="53"/>
      <c r="G2" s="53"/>
    </row>
    <row r="3" spans="1:16" ht="21" x14ac:dyDescent="0.25">
      <c r="A3" s="53"/>
      <c r="B3" s="56"/>
      <c r="C3" s="64" t="s">
        <v>72</v>
      </c>
      <c r="D3" s="64"/>
      <c r="E3" s="64"/>
      <c r="F3" s="56"/>
      <c r="G3" s="53"/>
    </row>
    <row r="4" spans="1:16" ht="21" x14ac:dyDescent="0.25">
      <c r="A4" s="53"/>
      <c r="B4" s="56"/>
      <c r="C4" s="64"/>
      <c r="D4" s="64"/>
      <c r="E4" s="64"/>
      <c r="F4" s="56"/>
      <c r="G4" s="53"/>
      <c r="K4" s="2" t="s">
        <v>64</v>
      </c>
      <c r="L4" s="2" t="s">
        <v>65</v>
      </c>
      <c r="M4" s="2" t="s">
        <v>66</v>
      </c>
      <c r="N4" s="2" t="s">
        <v>67</v>
      </c>
      <c r="O4" s="2" t="s">
        <v>68</v>
      </c>
      <c r="P4" s="2" t="s">
        <v>69</v>
      </c>
    </row>
    <row r="5" spans="1:16" ht="21" x14ac:dyDescent="0.25">
      <c r="A5" s="53"/>
      <c r="B5" s="56"/>
      <c r="C5" s="64"/>
      <c r="D5" s="64"/>
      <c r="E5" s="64"/>
      <c r="F5" s="56"/>
      <c r="G5" s="53"/>
      <c r="K5" s="3" t="s">
        <v>70</v>
      </c>
      <c r="L5" s="3" t="s">
        <v>70</v>
      </c>
      <c r="M5" s="3" t="s">
        <v>70</v>
      </c>
      <c r="N5" s="3" t="s">
        <v>70</v>
      </c>
      <c r="O5" s="3" t="s">
        <v>70</v>
      </c>
      <c r="P5" s="3" t="s">
        <v>70</v>
      </c>
    </row>
    <row r="6" spans="1:16" ht="13.2" x14ac:dyDescent="0.25">
      <c r="A6" s="53"/>
      <c r="B6" s="53"/>
      <c r="C6" s="53"/>
      <c r="D6" s="53"/>
      <c r="E6" s="53"/>
      <c r="F6" s="53"/>
      <c r="G6" s="53"/>
      <c r="K6" s="57">
        <v>0.15</v>
      </c>
      <c r="L6" s="58">
        <v>0.25</v>
      </c>
      <c r="M6" s="58">
        <v>0.15</v>
      </c>
      <c r="N6" s="58">
        <v>0.45</v>
      </c>
      <c r="O6" s="58">
        <v>0.15</v>
      </c>
      <c r="P6" s="58">
        <v>0.45</v>
      </c>
    </row>
    <row r="7" spans="1:16" ht="13.2" x14ac:dyDescent="0.25">
      <c r="A7" s="53"/>
      <c r="B7" s="65" t="s">
        <v>71</v>
      </c>
      <c r="C7" s="65"/>
      <c r="D7" s="65"/>
      <c r="E7" s="65"/>
      <c r="F7" s="65"/>
      <c r="G7" s="53"/>
    </row>
    <row r="8" spans="1:16" ht="13.2" x14ac:dyDescent="0.25">
      <c r="A8" s="53"/>
      <c r="B8" s="65"/>
      <c r="C8" s="65"/>
      <c r="D8" s="65"/>
      <c r="E8" s="65"/>
      <c r="F8" s="65"/>
      <c r="G8" s="53"/>
    </row>
    <row r="9" spans="1:16" ht="22.95" customHeight="1" x14ac:dyDescent="0.25">
      <c r="A9" s="53"/>
      <c r="B9" s="65"/>
      <c r="C9" s="65"/>
      <c r="D9" s="65"/>
      <c r="E9" s="65"/>
      <c r="F9" s="65"/>
      <c r="G9" s="53"/>
    </row>
    <row r="10" spans="1:16" ht="13.2" x14ac:dyDescent="0.25">
      <c r="A10" s="53"/>
      <c r="B10" s="53"/>
      <c r="C10" s="53"/>
      <c r="D10" s="53"/>
      <c r="E10" s="53"/>
      <c r="F10" s="53"/>
      <c r="G10" s="53"/>
    </row>
    <row r="11" spans="1:16" ht="13.2" x14ac:dyDescent="0.25">
      <c r="A11" s="53"/>
      <c r="B11" s="53"/>
      <c r="C11" s="53"/>
      <c r="D11" s="53"/>
      <c r="E11" s="53"/>
      <c r="F11" s="53"/>
      <c r="G11" s="53"/>
    </row>
    <row r="12" spans="1:16" ht="13.2" x14ac:dyDescent="0.25">
      <c r="A12" s="53"/>
      <c r="B12" s="53"/>
      <c r="C12" s="53"/>
      <c r="D12" s="53"/>
      <c r="E12" s="53"/>
      <c r="F12" s="53"/>
      <c r="G12" s="53"/>
    </row>
    <row r="13" spans="1:16" ht="13.2" x14ac:dyDescent="0.25">
      <c r="A13" s="53"/>
      <c r="B13" s="53"/>
      <c r="C13" s="53"/>
      <c r="D13" s="53"/>
      <c r="E13" s="53"/>
      <c r="F13" s="53"/>
      <c r="G13" s="53"/>
    </row>
    <row r="14" spans="1:16" ht="13.2" x14ac:dyDescent="0.25">
      <c r="A14" s="53"/>
      <c r="B14" s="53"/>
      <c r="C14" s="53"/>
      <c r="D14" s="53"/>
      <c r="E14" s="53"/>
      <c r="F14" s="53"/>
      <c r="G14" s="53"/>
    </row>
    <row r="15" spans="1:16" ht="13.2" x14ac:dyDescent="0.25">
      <c r="A15" s="53"/>
      <c r="B15" s="53"/>
      <c r="C15" s="53"/>
      <c r="D15" s="53"/>
      <c r="E15" s="53"/>
      <c r="F15" s="53"/>
      <c r="G15" s="53"/>
    </row>
    <row r="16" spans="1:16" ht="13.2" x14ac:dyDescent="0.25">
      <c r="A16" s="53"/>
      <c r="B16" s="53"/>
      <c r="C16" s="53"/>
      <c r="D16" s="53"/>
      <c r="E16" s="53"/>
      <c r="F16" s="53"/>
      <c r="G16" s="53"/>
    </row>
  </sheetData>
  <mergeCells count="2">
    <mergeCell ref="C3:E5"/>
    <mergeCell ref="B7:F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22D3D-8F7B-D141-9339-FBC519695218}">
  <dimension ref="A1:K41"/>
  <sheetViews>
    <sheetView zoomScaleNormal="100" workbookViewId="0"/>
  </sheetViews>
  <sheetFormatPr defaultColWidth="8.77734375" defaultRowHeight="13.2" x14ac:dyDescent="0.25"/>
  <cols>
    <col min="1" max="1" width="8.77734375" style="2"/>
    <col min="2" max="2" width="31" style="2" bestFit="1" customWidth="1"/>
    <col min="3" max="3" width="14" style="3" customWidth="1"/>
    <col min="4" max="4" width="8.77734375" style="2"/>
    <col min="5" max="5" width="20.109375" style="2" bestFit="1" customWidth="1"/>
    <col min="6" max="6" width="13.77734375" style="6" bestFit="1" customWidth="1"/>
    <col min="7" max="7" width="13.77734375" style="6" customWidth="1"/>
    <col min="8" max="8" width="2" style="6" customWidth="1"/>
    <col min="9" max="9" width="40.33203125" style="3" bestFit="1" customWidth="1"/>
    <col min="10" max="10" width="15" style="7" bestFit="1" customWidth="1"/>
    <col min="11" max="16384" width="8.77734375" style="2"/>
  </cols>
  <sheetData>
    <row r="1" spans="1:11" ht="33.75" customHeight="1" x14ac:dyDescent="0.25">
      <c r="A1" s="1" t="s">
        <v>0</v>
      </c>
      <c r="E1" s="66" t="s">
        <v>1</v>
      </c>
      <c r="F1" s="66"/>
      <c r="G1" s="66"/>
      <c r="H1" s="66"/>
      <c r="I1" s="66"/>
      <c r="J1" s="66"/>
      <c r="K1" s="4"/>
    </row>
    <row r="2" spans="1:11" x14ac:dyDescent="0.25">
      <c r="A2" s="5" t="s">
        <v>2</v>
      </c>
      <c r="B2" s="51" t="s">
        <v>63</v>
      </c>
      <c r="C2" s="52"/>
    </row>
    <row r="3" spans="1:11" ht="24.75" customHeight="1" x14ac:dyDescent="0.25">
      <c r="B3" s="67" t="s">
        <v>60</v>
      </c>
      <c r="C3" s="68"/>
      <c r="E3" s="67" t="s">
        <v>61</v>
      </c>
      <c r="F3" s="68"/>
      <c r="I3" s="8" t="s">
        <v>62</v>
      </c>
      <c r="J3" s="9" t="s">
        <v>2</v>
      </c>
      <c r="K3" s="10" t="s">
        <v>3</v>
      </c>
    </row>
    <row r="4" spans="1:11" x14ac:dyDescent="0.25">
      <c r="B4" s="11" t="s">
        <v>4</v>
      </c>
      <c r="C4" s="12">
        <v>1</v>
      </c>
      <c r="E4" s="13" t="s">
        <v>5</v>
      </c>
      <c r="F4" s="13" t="s">
        <v>6</v>
      </c>
      <c r="I4" s="14" t="s">
        <v>7</v>
      </c>
      <c r="J4" s="15" t="s">
        <v>8</v>
      </c>
    </row>
    <row r="5" spans="1:11" x14ac:dyDescent="0.25">
      <c r="B5" s="11" t="s">
        <v>9</v>
      </c>
      <c r="C5" s="16">
        <v>8</v>
      </c>
      <c r="E5" s="17" t="s">
        <v>10</v>
      </c>
      <c r="F5" s="18">
        <v>1200</v>
      </c>
      <c r="I5" s="19" t="s">
        <v>11</v>
      </c>
      <c r="J5" s="20">
        <v>3500</v>
      </c>
    </row>
    <row r="6" spans="1:11" x14ac:dyDescent="0.25">
      <c r="B6" s="11" t="s">
        <v>12</v>
      </c>
      <c r="C6" s="16">
        <v>5</v>
      </c>
      <c r="E6" s="17" t="s">
        <v>13</v>
      </c>
      <c r="F6" s="18">
        <v>1200</v>
      </c>
      <c r="I6" s="19" t="s">
        <v>14</v>
      </c>
      <c r="J6" s="20">
        <v>1500</v>
      </c>
    </row>
    <row r="7" spans="1:11" x14ac:dyDescent="0.25">
      <c r="B7" s="11" t="s">
        <v>15</v>
      </c>
      <c r="C7" s="21">
        <f>C6*C5</f>
        <v>40</v>
      </c>
      <c r="E7" s="17" t="s">
        <v>16</v>
      </c>
      <c r="F7" s="18">
        <v>1500</v>
      </c>
      <c r="I7" s="19" t="s">
        <v>17</v>
      </c>
      <c r="J7" s="20">
        <v>500</v>
      </c>
    </row>
    <row r="8" spans="1:11" x14ac:dyDescent="0.25">
      <c r="B8" s="22" t="s">
        <v>18</v>
      </c>
      <c r="C8" s="23">
        <f>C7*4*C4</f>
        <v>160</v>
      </c>
      <c r="E8" s="17"/>
      <c r="F8" s="18"/>
      <c r="I8" s="24" t="s">
        <v>19</v>
      </c>
      <c r="J8" s="25">
        <v>2000</v>
      </c>
    </row>
    <row r="9" spans="1:11" x14ac:dyDescent="0.25">
      <c r="E9" s="17"/>
      <c r="F9" s="18"/>
      <c r="I9" s="24" t="s">
        <v>20</v>
      </c>
      <c r="J9" s="25">
        <v>80</v>
      </c>
    </row>
    <row r="10" spans="1:11" x14ac:dyDescent="0.25">
      <c r="B10" s="11" t="s">
        <v>21</v>
      </c>
      <c r="C10" s="26">
        <v>0.6</v>
      </c>
      <c r="E10" s="17"/>
      <c r="F10" s="18"/>
      <c r="I10" s="19" t="s">
        <v>22</v>
      </c>
      <c r="J10" s="20">
        <v>250</v>
      </c>
    </row>
    <row r="11" spans="1:11" x14ac:dyDescent="0.25">
      <c r="E11" s="17"/>
      <c r="F11" s="18"/>
      <c r="I11" s="19" t="s">
        <v>23</v>
      </c>
      <c r="J11" s="20">
        <v>700</v>
      </c>
    </row>
    <row r="12" spans="1:11" x14ac:dyDescent="0.25">
      <c r="E12" s="17"/>
      <c r="F12" s="18"/>
      <c r="I12" s="19" t="s">
        <v>24</v>
      </c>
      <c r="J12" s="20">
        <v>200</v>
      </c>
    </row>
    <row r="13" spans="1:11" x14ac:dyDescent="0.25">
      <c r="E13" s="17"/>
      <c r="F13" s="18"/>
      <c r="I13" s="27" t="s">
        <v>25</v>
      </c>
      <c r="J13" s="25">
        <v>300</v>
      </c>
    </row>
    <row r="14" spans="1:11" x14ac:dyDescent="0.25">
      <c r="E14" s="17"/>
      <c r="F14" s="18"/>
      <c r="I14" s="27" t="s">
        <v>26</v>
      </c>
      <c r="J14" s="20">
        <v>50</v>
      </c>
    </row>
    <row r="15" spans="1:11" x14ac:dyDescent="0.25">
      <c r="E15" s="17"/>
      <c r="F15" s="18"/>
      <c r="I15" s="27" t="s">
        <v>27</v>
      </c>
      <c r="J15" s="20">
        <v>1000</v>
      </c>
    </row>
    <row r="16" spans="1:11" x14ac:dyDescent="0.25">
      <c r="E16" s="17"/>
      <c r="F16" s="18"/>
      <c r="I16" s="27" t="s">
        <v>28</v>
      </c>
      <c r="J16" s="20">
        <v>0</v>
      </c>
    </row>
    <row r="17" spans="3:11" x14ac:dyDescent="0.25">
      <c r="E17" s="17"/>
      <c r="F17" s="18"/>
      <c r="I17" s="27" t="s">
        <v>29</v>
      </c>
      <c r="J17" s="20">
        <v>500</v>
      </c>
    </row>
    <row r="18" spans="3:11" x14ac:dyDescent="0.25">
      <c r="E18" s="17"/>
      <c r="F18" s="18"/>
      <c r="I18" s="27" t="s">
        <v>30</v>
      </c>
      <c r="J18" s="20">
        <v>120</v>
      </c>
    </row>
    <row r="19" spans="3:11" x14ac:dyDescent="0.25">
      <c r="E19" s="17"/>
      <c r="F19" s="18"/>
      <c r="I19" s="28" t="s">
        <v>31</v>
      </c>
      <c r="J19" s="25">
        <v>30</v>
      </c>
    </row>
    <row r="20" spans="3:11" x14ac:dyDescent="0.25">
      <c r="E20" s="17"/>
      <c r="F20" s="18"/>
      <c r="I20" s="27" t="s">
        <v>32</v>
      </c>
      <c r="J20" s="25">
        <v>50</v>
      </c>
    </row>
    <row r="21" spans="3:11" x14ac:dyDescent="0.25">
      <c r="E21" s="17"/>
      <c r="F21" s="18"/>
      <c r="I21" s="27" t="s">
        <v>33</v>
      </c>
      <c r="J21" s="20">
        <v>0</v>
      </c>
    </row>
    <row r="22" spans="3:11" x14ac:dyDescent="0.25">
      <c r="E22" s="17"/>
      <c r="F22" s="18"/>
      <c r="I22" s="27" t="s">
        <v>34</v>
      </c>
      <c r="J22" s="25">
        <v>80</v>
      </c>
    </row>
    <row r="23" spans="3:11" x14ac:dyDescent="0.25">
      <c r="E23" s="17"/>
      <c r="F23" s="18"/>
      <c r="I23" s="27" t="s">
        <v>35</v>
      </c>
      <c r="J23" s="25">
        <v>150</v>
      </c>
    </row>
    <row r="24" spans="3:11" x14ac:dyDescent="0.25">
      <c r="E24" s="17"/>
      <c r="F24" s="18"/>
      <c r="H24" s="2"/>
      <c r="I24" s="27" t="s">
        <v>36</v>
      </c>
      <c r="J24" s="25">
        <v>20</v>
      </c>
    </row>
    <row r="25" spans="3:11" ht="13.8" x14ac:dyDescent="0.25">
      <c r="C25" s="29"/>
      <c r="D25" s="5"/>
      <c r="E25" s="30" t="s">
        <v>37</v>
      </c>
      <c r="F25" s="31">
        <f>SUM(F5:F24)</f>
        <v>3900</v>
      </c>
      <c r="H25" s="2"/>
      <c r="I25" s="27" t="s">
        <v>38</v>
      </c>
      <c r="J25" s="25">
        <v>300</v>
      </c>
    </row>
    <row r="26" spans="3:11" x14ac:dyDescent="0.25">
      <c r="C26" s="29" t="s">
        <v>39</v>
      </c>
      <c r="D26" s="29" t="s">
        <v>2</v>
      </c>
      <c r="F26" s="32" t="s">
        <v>0</v>
      </c>
      <c r="G26" s="32" t="s">
        <v>2</v>
      </c>
      <c r="H26" s="2"/>
      <c r="I26" s="33" t="s">
        <v>40</v>
      </c>
      <c r="J26" s="20">
        <v>30</v>
      </c>
    </row>
    <row r="27" spans="3:11" x14ac:dyDescent="0.25">
      <c r="C27" s="34">
        <v>0</v>
      </c>
      <c r="D27" s="35">
        <v>0.27800000000000002</v>
      </c>
      <c r="E27" s="36" t="s">
        <v>41</v>
      </c>
      <c r="F27" s="37">
        <f>F25*11%</f>
        <v>429</v>
      </c>
      <c r="G27" s="37">
        <f>F25*D27</f>
        <v>1084.2</v>
      </c>
      <c r="H27" s="2"/>
      <c r="I27" s="19" t="s">
        <v>42</v>
      </c>
      <c r="J27" s="20">
        <v>250</v>
      </c>
    </row>
    <row r="28" spans="3:11" x14ac:dyDescent="0.25">
      <c r="C28" s="29"/>
      <c r="D28" s="35"/>
      <c r="E28" s="36" t="s">
        <v>43</v>
      </c>
      <c r="F28" s="37">
        <f>F25/12</f>
        <v>325</v>
      </c>
      <c r="G28" s="37">
        <f>F25/12</f>
        <v>325</v>
      </c>
      <c r="I28" s="38" t="s">
        <v>44</v>
      </c>
      <c r="J28" s="20">
        <v>30</v>
      </c>
    </row>
    <row r="29" spans="3:11" x14ac:dyDescent="0.25">
      <c r="C29" s="34">
        <v>0</v>
      </c>
      <c r="D29" s="35">
        <v>0.27800000000000002</v>
      </c>
      <c r="E29" s="36" t="s">
        <v>45</v>
      </c>
      <c r="F29" s="37">
        <f>F31*C29</f>
        <v>0</v>
      </c>
      <c r="G29" s="37">
        <f>G31*D29</f>
        <v>120.46666666666667</v>
      </c>
      <c r="I29" s="39" t="s">
        <v>46</v>
      </c>
      <c r="J29" s="40">
        <f>IF(J3="PF",G36,F36)</f>
        <v>2426.0166666666664</v>
      </c>
      <c r="K29" s="41" t="s">
        <v>47</v>
      </c>
    </row>
    <row r="30" spans="3:11" x14ac:dyDescent="0.25">
      <c r="C30" s="34">
        <v>0</v>
      </c>
      <c r="D30" s="35">
        <v>0.27800000000000002</v>
      </c>
      <c r="E30" s="36" t="s">
        <v>48</v>
      </c>
      <c r="F30" s="37">
        <f>F28*C30</f>
        <v>0</v>
      </c>
      <c r="G30" s="37">
        <f>G28*D30</f>
        <v>90.350000000000009</v>
      </c>
      <c r="I30" s="39" t="s">
        <v>49</v>
      </c>
      <c r="J30" s="42">
        <f>F25</f>
        <v>3900</v>
      </c>
      <c r="K30" s="41" t="s">
        <v>47</v>
      </c>
    </row>
    <row r="31" spans="3:11" x14ac:dyDescent="0.25">
      <c r="C31" s="29"/>
      <c r="D31" s="35"/>
      <c r="E31" s="36" t="s">
        <v>50</v>
      </c>
      <c r="F31" s="37">
        <f>((F25/12)/3)+(F25/12)</f>
        <v>433.33333333333331</v>
      </c>
      <c r="G31" s="37">
        <f>((F25/12)/3)+(F25/12)</f>
        <v>433.33333333333331</v>
      </c>
      <c r="I31" s="28" t="s">
        <v>51</v>
      </c>
      <c r="J31" s="25"/>
    </row>
    <row r="32" spans="3:11" x14ac:dyDescent="0.25">
      <c r="C32" s="34">
        <v>0.08</v>
      </c>
      <c r="D32" s="35">
        <v>0.08</v>
      </c>
      <c r="E32" s="36" t="s">
        <v>52</v>
      </c>
      <c r="F32" s="37">
        <f>F25*C32</f>
        <v>312</v>
      </c>
      <c r="G32" s="37">
        <f>F25*D32</f>
        <v>312</v>
      </c>
      <c r="I32" s="28"/>
      <c r="J32" s="25"/>
    </row>
    <row r="33" spans="3:10" x14ac:dyDescent="0.25">
      <c r="C33" s="34">
        <v>0.08</v>
      </c>
      <c r="D33" s="35">
        <v>0.08</v>
      </c>
      <c r="E33" s="36" t="s">
        <v>53</v>
      </c>
      <c r="F33" s="37">
        <f>F31*C33</f>
        <v>34.666666666666664</v>
      </c>
      <c r="G33" s="37">
        <f>G31*D33</f>
        <v>34.666666666666664</v>
      </c>
      <c r="I33" s="28"/>
      <c r="J33" s="25"/>
    </row>
    <row r="34" spans="3:10" x14ac:dyDescent="0.25">
      <c r="C34" s="34">
        <v>0.08</v>
      </c>
      <c r="D34" s="35">
        <v>0.08</v>
      </c>
      <c r="E34" s="36" t="s">
        <v>54</v>
      </c>
      <c r="F34" s="37">
        <f>F28*C34</f>
        <v>26</v>
      </c>
      <c r="G34" s="37">
        <f>G28*D34</f>
        <v>26</v>
      </c>
      <c r="I34" s="27"/>
      <c r="J34" s="25"/>
    </row>
    <row r="35" spans="3:10" x14ac:dyDescent="0.25">
      <c r="C35" s="29"/>
      <c r="D35" s="29"/>
      <c r="F35" s="2"/>
      <c r="G35" s="2"/>
      <c r="I35" s="27"/>
      <c r="J35" s="25"/>
    </row>
    <row r="36" spans="3:10" ht="13.8" x14ac:dyDescent="0.25">
      <c r="E36" s="43" t="s">
        <v>55</v>
      </c>
      <c r="F36" s="44">
        <f>SUM(F27:F34)</f>
        <v>1560</v>
      </c>
      <c r="G36" s="44">
        <f>SUM(G27:G34)</f>
        <v>2426.0166666666664</v>
      </c>
      <c r="I36" s="45" t="s">
        <v>37</v>
      </c>
      <c r="J36" s="46">
        <f>SUM(J5:J35)</f>
        <v>17966.016666666666</v>
      </c>
    </row>
    <row r="37" spans="3:10" x14ac:dyDescent="0.25">
      <c r="F37" s="2"/>
      <c r="G37" s="2"/>
      <c r="I37" s="69"/>
      <c r="J37" s="70"/>
    </row>
    <row r="38" spans="3:10" ht="13.8" x14ac:dyDescent="0.25">
      <c r="F38" s="2"/>
      <c r="G38" s="2"/>
      <c r="I38" s="47" t="s">
        <v>56</v>
      </c>
      <c r="J38" s="48">
        <f>C8</f>
        <v>160</v>
      </c>
    </row>
    <row r="39" spans="3:10" ht="13.8" x14ac:dyDescent="0.25">
      <c r="F39" s="2"/>
      <c r="G39" s="2"/>
      <c r="I39" s="47" t="s">
        <v>57</v>
      </c>
      <c r="J39" s="49">
        <f>J36/J38</f>
        <v>112.28760416666667</v>
      </c>
    </row>
    <row r="40" spans="3:10" ht="13.8" x14ac:dyDescent="0.25">
      <c r="F40" s="2"/>
      <c r="G40" s="2"/>
      <c r="I40" s="47" t="s">
        <v>58</v>
      </c>
      <c r="J40" s="50">
        <f>J38*C10</f>
        <v>96</v>
      </c>
    </row>
    <row r="41" spans="3:10" ht="13.8" x14ac:dyDescent="0.25">
      <c r="F41" s="2"/>
      <c r="G41" s="2"/>
      <c r="I41" s="47" t="s">
        <v>59</v>
      </c>
      <c r="J41" s="49">
        <f>J36/J40</f>
        <v>187.14600694444445</v>
      </c>
    </row>
  </sheetData>
  <sheetProtection selectLockedCells="1"/>
  <mergeCells count="4">
    <mergeCell ref="E1:J1"/>
    <mergeCell ref="B3:C3"/>
    <mergeCell ref="E3:F3"/>
    <mergeCell ref="I37:J37"/>
  </mergeCells>
  <dataValidations count="1">
    <dataValidation type="list" allowBlank="1" showInputMessage="1" showErrorMessage="1" sqref="J3" xr:uid="{9FD0162A-6E5F-C64B-90B3-439421BEBCF6}">
      <formula1>$A$1:$A$2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F84A-00DD-2B42-99D0-987D7E0AFB9D}">
  <dimension ref="A1:XFC32"/>
  <sheetViews>
    <sheetView workbookViewId="0">
      <selection activeCell="XFD1" sqref="XFD1:XFD1048576"/>
    </sheetView>
  </sheetViews>
  <sheetFormatPr defaultColWidth="0" defaultRowHeight="16.8" customHeight="1" zeroHeight="1" x14ac:dyDescent="0.25"/>
  <cols>
    <col min="1" max="3" width="8.77734375" style="55" customWidth="1"/>
    <col min="4" max="4" width="42.6640625" style="55" customWidth="1"/>
    <col min="5" max="5" width="11" style="55" customWidth="1"/>
    <col min="6" max="7" width="14.33203125" style="55" customWidth="1"/>
    <col min="8" max="14" width="8.77734375" style="55" hidden="1"/>
    <col min="15" max="15" width="12.77734375" style="55" hidden="1"/>
    <col min="16" max="16" width="0" style="55" hidden="1"/>
    <col min="17" max="16383" width="8.77734375" style="55" hidden="1"/>
    <col min="16384" max="16384" width="3.77734375" style="55" hidden="1" customWidth="1"/>
  </cols>
  <sheetData>
    <row r="1" spans="1:16" ht="13.2" x14ac:dyDescent="0.25">
      <c r="A1" s="53"/>
      <c r="B1" s="53"/>
      <c r="C1" s="53"/>
      <c r="D1" s="53"/>
      <c r="E1" s="53"/>
      <c r="F1" s="53"/>
      <c r="G1" s="53"/>
    </row>
    <row r="2" spans="1:16" ht="13.2" x14ac:dyDescent="0.25">
      <c r="A2" s="53"/>
      <c r="B2" s="53"/>
      <c r="C2" s="53"/>
      <c r="D2" s="53"/>
      <c r="E2" s="53"/>
      <c r="F2" s="53"/>
      <c r="G2" s="53"/>
    </row>
    <row r="3" spans="1:16" s="53" customFormat="1" ht="22.05" customHeight="1" x14ac:dyDescent="0.25">
      <c r="C3" s="63"/>
      <c r="D3" s="63"/>
      <c r="E3" s="63"/>
      <c r="F3" s="63"/>
    </row>
    <row r="4" spans="1:16" s="53" customFormat="1" ht="22.05" customHeight="1" x14ac:dyDescent="0.25">
      <c r="B4" s="63"/>
      <c r="C4" s="63"/>
      <c r="D4" s="63"/>
      <c r="E4" s="63"/>
      <c r="F4" s="63"/>
    </row>
    <row r="5" spans="1:16" s="53" customFormat="1" ht="22.05" customHeight="1" x14ac:dyDescent="0.25">
      <c r="B5" s="63"/>
      <c r="C5" s="63"/>
      <c r="D5" s="63"/>
      <c r="E5" s="63"/>
      <c r="F5" s="63"/>
    </row>
    <row r="6" spans="1:16" s="53" customFormat="1" ht="16.05" customHeight="1" x14ac:dyDescent="0.25">
      <c r="B6" s="71" t="s">
        <v>74</v>
      </c>
      <c r="C6" s="71"/>
      <c r="D6" s="71"/>
      <c r="E6" s="71"/>
      <c r="F6" s="71"/>
    </row>
    <row r="7" spans="1:16" s="53" customFormat="1" ht="22.05" customHeight="1" x14ac:dyDescent="0.25">
      <c r="B7" s="71"/>
      <c r="C7" s="71"/>
      <c r="D7" s="71"/>
      <c r="E7" s="71"/>
      <c r="F7" s="71"/>
      <c r="K7" s="62"/>
      <c r="L7" s="62"/>
      <c r="M7" s="62"/>
      <c r="N7" s="62"/>
      <c r="O7" s="62"/>
      <c r="P7" s="62"/>
    </row>
    <row r="8" spans="1:16" s="53" customFormat="1" ht="16.05" customHeight="1" x14ac:dyDescent="0.25">
      <c r="B8" s="71"/>
      <c r="C8" s="71"/>
      <c r="D8" s="71"/>
      <c r="E8" s="71"/>
      <c r="F8" s="71"/>
    </row>
    <row r="9" spans="1:16" s="53" customFormat="1" ht="15" x14ac:dyDescent="0.25">
      <c r="B9" s="72" t="s">
        <v>75</v>
      </c>
      <c r="C9" s="72"/>
      <c r="D9" s="72"/>
      <c r="E9" s="72"/>
      <c r="F9" s="72"/>
    </row>
    <row r="10" spans="1:16" s="53" customFormat="1" ht="13.2" x14ac:dyDescent="0.25">
      <c r="E10" s="60"/>
      <c r="F10" s="61"/>
    </row>
    <row r="11" spans="1:16" ht="13.2" x14ac:dyDescent="0.25">
      <c r="A11" s="53"/>
      <c r="B11" s="53"/>
      <c r="C11" s="53"/>
      <c r="D11" s="53"/>
      <c r="E11" s="53"/>
      <c r="F11" s="53"/>
      <c r="G11" s="53"/>
    </row>
    <row r="12" spans="1:16" ht="13.2" x14ac:dyDescent="0.25">
      <c r="A12" s="53"/>
      <c r="B12" s="53"/>
      <c r="C12" s="53"/>
      <c r="D12" s="53"/>
      <c r="E12" s="53"/>
      <c r="F12" s="53"/>
      <c r="G12" s="53"/>
    </row>
    <row r="13" spans="1:16" ht="13.2" x14ac:dyDescent="0.25">
      <c r="A13" s="53"/>
      <c r="B13" s="53"/>
      <c r="C13" s="53"/>
      <c r="D13" s="53"/>
      <c r="E13" s="53"/>
      <c r="F13" s="53"/>
      <c r="G13" s="53"/>
    </row>
    <row r="14" spans="1:16" ht="13.2" x14ac:dyDescent="0.25">
      <c r="A14" s="53"/>
      <c r="B14" s="53"/>
      <c r="C14" s="53"/>
      <c r="D14" s="53"/>
      <c r="E14" s="53"/>
      <c r="F14" s="53"/>
      <c r="G14" s="53"/>
    </row>
    <row r="15" spans="1:16" ht="13.2" x14ac:dyDescent="0.25">
      <c r="A15" s="53"/>
      <c r="B15" s="53"/>
      <c r="C15" s="53"/>
      <c r="D15" s="53"/>
      <c r="E15" s="53"/>
      <c r="F15" s="53"/>
      <c r="G15" s="53"/>
    </row>
    <row r="16" spans="1:16" ht="13.2" x14ac:dyDescent="0.25">
      <c r="A16" s="53"/>
      <c r="B16" s="53"/>
      <c r="C16" s="53"/>
      <c r="D16" s="53"/>
      <c r="E16" s="53"/>
      <c r="F16" s="53"/>
      <c r="G16" s="53"/>
    </row>
    <row r="17" spans="1:7" ht="13.2" x14ac:dyDescent="0.25">
      <c r="A17" s="53"/>
      <c r="B17" s="53"/>
      <c r="C17" s="53"/>
      <c r="D17" s="53"/>
      <c r="E17" s="53"/>
      <c r="F17" s="53"/>
      <c r="G17" s="53"/>
    </row>
    <row r="18" spans="1:7" ht="13.2" x14ac:dyDescent="0.25">
      <c r="A18" s="53"/>
      <c r="B18" s="53"/>
      <c r="C18" s="53"/>
      <c r="D18" s="53"/>
      <c r="E18" s="53"/>
      <c r="F18" s="53"/>
      <c r="G18" s="53"/>
    </row>
    <row r="19" spans="1:7" ht="13.2" x14ac:dyDescent="0.25">
      <c r="A19" s="53"/>
      <c r="B19" s="53"/>
      <c r="C19" s="53"/>
      <c r="D19" s="53"/>
      <c r="E19" s="53"/>
      <c r="F19" s="53"/>
      <c r="G19" s="53"/>
    </row>
    <row r="20" spans="1:7" ht="13.2" x14ac:dyDescent="0.25">
      <c r="A20" s="53"/>
      <c r="B20" s="53"/>
      <c r="C20" s="53"/>
      <c r="D20" s="53"/>
      <c r="E20" s="53"/>
      <c r="F20" s="53"/>
      <c r="G20" s="53"/>
    </row>
    <row r="21" spans="1:7" ht="14.4" x14ac:dyDescent="0.3">
      <c r="A21" s="53"/>
      <c r="B21" s="53"/>
      <c r="C21" s="53"/>
      <c r="D21" s="59" t="s">
        <v>73</v>
      </c>
      <c r="E21" s="53"/>
      <c r="F21" s="53"/>
      <c r="G21" s="53"/>
    </row>
    <row r="22" spans="1:7" ht="13.2" x14ac:dyDescent="0.25">
      <c r="A22" s="53"/>
      <c r="B22" s="53"/>
      <c r="C22" s="53"/>
      <c r="D22" s="53"/>
      <c r="E22" s="53"/>
      <c r="F22" s="53"/>
      <c r="G22" s="53"/>
    </row>
    <row r="23" spans="1:7" ht="13.2" x14ac:dyDescent="0.25">
      <c r="A23" s="53"/>
      <c r="B23" s="53"/>
      <c r="C23" s="53"/>
      <c r="D23" s="53"/>
      <c r="E23" s="53"/>
      <c r="F23" s="53"/>
      <c r="G23" s="53"/>
    </row>
    <row r="24" spans="1:7" ht="13.2" x14ac:dyDescent="0.25">
      <c r="A24" s="53"/>
      <c r="B24" s="53"/>
      <c r="C24" s="53"/>
      <c r="D24" s="53"/>
      <c r="E24" s="53"/>
      <c r="F24" s="53"/>
      <c r="G24" s="53"/>
    </row>
    <row r="25" spans="1:7" ht="13.2" x14ac:dyDescent="0.25">
      <c r="A25" s="53"/>
      <c r="B25" s="53"/>
      <c r="C25" s="53"/>
      <c r="D25" s="53"/>
      <c r="E25" s="53"/>
      <c r="F25" s="53"/>
      <c r="G25" s="53"/>
    </row>
    <row r="26" spans="1:7" ht="13.2" x14ac:dyDescent="0.25">
      <c r="A26" s="53"/>
      <c r="B26" s="53"/>
      <c r="C26" s="53"/>
      <c r="D26" s="53"/>
      <c r="E26" s="53"/>
      <c r="F26" s="53"/>
      <c r="G26" s="53"/>
    </row>
    <row r="27" spans="1:7" ht="13.2" x14ac:dyDescent="0.25">
      <c r="A27" s="53"/>
      <c r="B27" s="53"/>
      <c r="C27" s="53"/>
      <c r="D27" s="53"/>
      <c r="E27" s="53"/>
      <c r="F27" s="53"/>
      <c r="G27" s="53"/>
    </row>
    <row r="28" spans="1:7" ht="16.8" hidden="1" customHeight="1" x14ac:dyDescent="0.25">
      <c r="A28" s="53"/>
      <c r="B28" s="53"/>
      <c r="C28" s="53"/>
      <c r="D28" s="53"/>
      <c r="E28" s="53"/>
      <c r="F28" s="53"/>
      <c r="G28" s="53"/>
    </row>
    <row r="29" spans="1:7" ht="16.8" hidden="1" customHeight="1" x14ac:dyDescent="0.25">
      <c r="A29" s="53"/>
      <c r="B29" s="53"/>
      <c r="C29" s="53"/>
      <c r="D29" s="53"/>
      <c r="E29" s="53"/>
      <c r="F29" s="53"/>
      <c r="G29" s="53"/>
    </row>
    <row r="30" spans="1:7" ht="16.8" hidden="1" customHeight="1" x14ac:dyDescent="0.25">
      <c r="A30" s="53"/>
      <c r="B30" s="53"/>
      <c r="C30" s="53"/>
      <c r="D30" s="53"/>
      <c r="E30" s="53"/>
      <c r="F30" s="53"/>
      <c r="G30" s="53"/>
    </row>
    <row r="31" spans="1:7" ht="16.8" hidden="1" customHeight="1" x14ac:dyDescent="0.25">
      <c r="A31" s="53"/>
      <c r="B31" s="53"/>
      <c r="C31" s="53"/>
      <c r="D31" s="53"/>
      <c r="E31" s="53"/>
      <c r="F31" s="53"/>
      <c r="G31" s="53"/>
    </row>
    <row r="32" spans="1:7" ht="16.8" hidden="1" customHeight="1" x14ac:dyDescent="0.25">
      <c r="A32" s="53"/>
      <c r="B32" s="53"/>
      <c r="C32" s="53"/>
      <c r="D32" s="53"/>
      <c r="E32" s="53"/>
      <c r="F32" s="53"/>
      <c r="G32" s="53"/>
    </row>
  </sheetData>
  <mergeCells count="2">
    <mergeCell ref="B6:F8"/>
    <mergeCell ref="B9:F9"/>
  </mergeCells>
  <dataValidations count="1">
    <dataValidation type="list" allowBlank="1" showInputMessage="1" showErrorMessage="1" sqref="E10" xr:uid="{EB456040-5E8D-1F40-AEB9-279031EDB52F}">
      <formula1>$L$7:$L$7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Comece aqui </vt:lpstr>
      <vt:lpstr>Hora-Clínica</vt:lpstr>
      <vt:lpstr>Consultoria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silva</dc:creator>
  <cp:lastModifiedBy>Bruna Ramos</cp:lastModifiedBy>
  <dcterms:created xsi:type="dcterms:W3CDTF">2024-11-04T19:48:39Z</dcterms:created>
  <dcterms:modified xsi:type="dcterms:W3CDTF">2024-11-11T13:58:15Z</dcterms:modified>
</cp:coreProperties>
</file>